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orkzone.uni.au.dk/Explorer/"/>
    </mc:Choice>
  </mc:AlternateContent>
  <xr:revisionPtr revIDLastSave="0" documentId="13_ncr:1_{D256ADD4-43FC-487B-98A6-AFA9ADC962E8}" xr6:coauthVersionLast="47" xr6:coauthVersionMax="47" xr10:uidLastSave="{00000000-0000-0000-0000-000000000000}"/>
  <bookViews>
    <workbookView xWindow="-110" yWindow="-110" windowWidth="19420" windowHeight="10300" activeTab="1" xr2:uid="{B33ED7FE-FAB2-45B3-82E7-57D7E1862162}"/>
  </bookViews>
  <sheets>
    <sheet name="Regnskab 2024" sheetId="1" r:id="rId1"/>
    <sheet name="Budget 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D37" i="2"/>
  <c r="D26" i="2"/>
  <c r="D25" i="2"/>
  <c r="D24" i="2"/>
  <c r="H8" i="2"/>
  <c r="D5" i="2"/>
  <c r="G11" i="1"/>
  <c r="G13" i="1" s="1"/>
  <c r="H28" i="2" l="1"/>
</calcChain>
</file>

<file path=xl/sharedStrings.xml><?xml version="1.0" encoding="utf-8"?>
<sst xmlns="http://schemas.openxmlformats.org/spreadsheetml/2006/main" count="128" uniqueCount="91">
  <si>
    <t>Bank account opening fee</t>
  </si>
  <si>
    <t>Giulia - Gløgg tilbehør</t>
  </si>
  <si>
    <t xml:space="preserve">Kartik - Wine for gløgg </t>
  </si>
  <si>
    <t xml:space="preserve">Marta - material for prices </t>
  </si>
  <si>
    <t xml:space="preserve">Payment from guests </t>
  </si>
  <si>
    <t>November</t>
  </si>
  <si>
    <t xml:space="preserve">December </t>
  </si>
  <si>
    <t xml:space="preserve">Compensation for members </t>
  </si>
  <si>
    <t xml:space="preserve">85 kr x 34 members </t>
  </si>
  <si>
    <t>January</t>
  </si>
  <si>
    <t>Klaus - biscuits, Chocolate</t>
  </si>
  <si>
    <t>February</t>
  </si>
  <si>
    <t xml:space="preserve">25 kr x 78 members </t>
  </si>
  <si>
    <t>80 kr x 7 kids</t>
  </si>
  <si>
    <t>Mobilepay fees</t>
  </si>
  <si>
    <t>19 kr * 4</t>
  </si>
  <si>
    <t>People's payments</t>
  </si>
  <si>
    <t>Total payment to pizza catering</t>
  </si>
  <si>
    <t>Carnival Board Game</t>
  </si>
  <si>
    <t>Pic nic in Unipark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</si>
  <si>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</si>
  <si>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</si>
  <si>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</si>
  <si>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</si>
  <si>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</si>
  <si>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</si>
  <si>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</si>
  <si>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</si>
  <si>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</si>
  <si>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Halloween pumpkin carving</t>
  </si>
  <si>
    <t>Xmas Bingo</t>
  </si>
  <si>
    <t>paint and tools</t>
  </si>
  <si>
    <t xml:space="preserve">EVENTS  2025 </t>
  </si>
  <si>
    <t>BioSTAS Budget 2025</t>
  </si>
  <si>
    <t>chocolate eggs</t>
  </si>
  <si>
    <t>chips and popcorns (Giulia)</t>
  </si>
  <si>
    <t>candies (Giulia)</t>
  </si>
  <si>
    <t>fastelavnsboller (Giulia)</t>
  </si>
  <si>
    <t>barrell (Emilia)</t>
  </si>
  <si>
    <t>Ice for drinks (Giulia)</t>
  </si>
  <si>
    <t>Welcome drinks (Giulia)</t>
  </si>
  <si>
    <t xml:space="preserve">Montlhy members payments </t>
  </si>
  <si>
    <t>approx</t>
  </si>
  <si>
    <t>snacks, drinks and games</t>
  </si>
  <si>
    <t>25 kr x 77 members</t>
  </si>
  <si>
    <t>Biology Summer party</t>
  </si>
  <si>
    <t>to be defined</t>
  </si>
  <si>
    <t>Total cost</t>
  </si>
  <si>
    <t>Total cost estimate</t>
  </si>
  <si>
    <t>Easter eggs</t>
  </si>
  <si>
    <t>Department</t>
  </si>
  <si>
    <t>Carnival Board games</t>
  </si>
  <si>
    <t>Autumn event</t>
  </si>
  <si>
    <t>Halloween pumpkin</t>
  </si>
  <si>
    <t>Total cost (based on 2024)</t>
  </si>
  <si>
    <t>refreshments+pumpkins</t>
  </si>
  <si>
    <t>Income 2025</t>
  </si>
  <si>
    <t>Total income</t>
  </si>
  <si>
    <t>Biology Summer Party</t>
  </si>
  <si>
    <t>Pizza Night</t>
  </si>
  <si>
    <t>Income 2024</t>
  </si>
  <si>
    <t>Total income from members</t>
  </si>
  <si>
    <t>Costs 2024</t>
  </si>
  <si>
    <t>Bank fees</t>
  </si>
  <si>
    <t>BioSTAS 2024</t>
  </si>
  <si>
    <t>General</t>
  </si>
  <si>
    <t>Autumn event (mushroom tour?)</t>
  </si>
  <si>
    <t>Members</t>
  </si>
  <si>
    <t xml:space="preserve">Members </t>
  </si>
  <si>
    <t xml:space="preserve">12 months </t>
  </si>
  <si>
    <r>
      <t xml:space="preserve">Department yearly contribution </t>
    </r>
    <r>
      <rPr>
        <sz val="12"/>
        <color theme="1"/>
        <rFont val="Aptos Narrow"/>
        <family val="2"/>
        <scheme val="minor"/>
      </rPr>
      <t>(requested in March)</t>
    </r>
  </si>
  <si>
    <t xml:space="preserve">25 kr x 66 members </t>
  </si>
  <si>
    <t>Balance 2025</t>
  </si>
  <si>
    <t>Balance from 2024</t>
  </si>
  <si>
    <t>Bank administrative fee</t>
  </si>
  <si>
    <t>Estimated costs 2025</t>
  </si>
  <si>
    <t>Bank yearly fee</t>
  </si>
  <si>
    <t>Balance 2024</t>
  </si>
  <si>
    <t>Yearly payment (January)</t>
  </si>
  <si>
    <t>to be defined (food +activities)</t>
  </si>
  <si>
    <t xml:space="preserve">Assets </t>
  </si>
  <si>
    <t xml:space="preserve">Liabilites </t>
  </si>
  <si>
    <t xml:space="preserve">Biology Julefrokost </t>
  </si>
  <si>
    <t>Biology Julefrokost</t>
  </si>
  <si>
    <t>Starting grant from Department</t>
  </si>
  <si>
    <t>Museum &amp; wine</t>
  </si>
  <si>
    <t>Board Lunch</t>
  </si>
  <si>
    <t>Benefit for board members</t>
  </si>
  <si>
    <t>museum group visit + aperitivo</t>
  </si>
  <si>
    <t>Board lunch benefit</t>
  </si>
  <si>
    <t>stereofoam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</si>
</sst>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2" borderId="0" xfId="0" applyFont="1" applyFill="1"/>
    <xf numFmtId="0" fontId="5" fillId="7" borderId="0" xfId="0" applyFont="1" applyFill="1"/>
    <xf numFmtId="0" fontId="5" fillId="0" borderId="1" xfId="0" applyFont="1" applyBorder="1"/>
    <xf numFmtId="0" fontId="5" fillId="0" borderId="2" xfId="0" applyFont="1" applyBorder="1"/>
    <xf numFmtId="0" fontId="4" fillId="0" borderId="5" xfId="0" applyFont="1" applyBorder="1"/>
    <xf numFmtId="0" fontId="5" fillId="0" borderId="6" xfId="0" applyFont="1" applyBorder="1"/>
    <xf numFmtId="0" fontId="4" fillId="3" borderId="4" xfId="0" applyFont="1" applyFill="1" applyBorder="1"/>
    <xf numFmtId="0" fontId="4" fillId="8" borderId="0" xfId="0" applyFont="1" applyFill="1"/>
    <xf numFmtId="0" fontId="5" fillId="6" borderId="0" xfId="0" applyFont="1" applyFill="1"/>
    <xf numFmtId="0" fontId="5" fillId="3" borderId="0" xfId="0" applyFont="1" applyFill="1"/>
    <xf numFmtId="0" fontId="5" fillId="5" borderId="0" xfId="0" applyFont="1" applyFill="1"/>
    <xf numFmtId="0" fontId="5" fillId="4" borderId="0" xfId="0" applyFont="1" applyFill="1"/>
    <xf numFmtId="0" fontId="4" fillId="0" borderId="7" xfId="0" applyFont="1" applyBorder="1"/>
    <xf numFmtId="0" fontId="5" fillId="0" borderId="8" xfId="0" applyFont="1" applyBorder="1"/>
    <xf numFmtId="0" fontId="4" fillId="5" borderId="4" xfId="0" applyFont="1" applyFill="1" applyBorder="1"/>
    <xf numFmtId="0" fontId="4" fillId="8" borderId="4" xfId="0" applyFont="1" applyFill="1" applyBorder="1"/>
    <xf numFmtId="0" fontId="4" fillId="9" borderId="9" xfId="0" applyFont="1" applyFill="1" applyBorder="1"/>
    <xf numFmtId="0" fontId="4" fillId="9" borderId="10" xfId="0" applyFont="1" applyFill="1" applyBorder="1"/>
    <xf numFmtId="0" fontId="4" fillId="0" borderId="0" xfId="0" applyFont="1" applyAlignment="1">
      <alignment wrapText="1"/>
    </xf>
    <xf numFmtId="0" fontId="4" fillId="10" borderId="12" xfId="0" applyFont="1" applyFill="1" applyBorder="1"/>
    <xf numFmtId="0" fontId="0" fillId="0" borderId="1" xfId="0" applyBorder="1"/>
    <xf numFmtId="0" fontId="0" fillId="0" borderId="2" xfId="0" applyBorder="1"/>
    <xf numFmtId="0" fontId="4" fillId="10" borderId="11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0" xfId="0" applyFont="1" applyFill="1"/>
    <xf numFmtId="0" fontId="5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8390-AC8F-457B-8D8D-0B2C3AD5BF1B}">
  <dimension ref="A1:G16"/>
  <sheetViews>
    <sheetView zoomScale="85" workbookViewId="0">
      <selection activeCell="K9" sqref="K9"/>
    </sheetView>
  </sheetViews>
  <sheetFormatPr defaultRowHeight="16" x14ac:dyDescent="0.4"/>
  <cols>
    <col min="1" max="1" width="27.08984375" style="4" customWidth="1"/>
    <col min="2" max="2" width="25.453125" style="4" customWidth="1"/>
    <col min="3" max="3" width="21.6328125" style="4" customWidth="1"/>
    <col min="4" max="5" width="8.7265625" style="4"/>
    <col min="6" max="6" width="21.26953125" style="4" customWidth="1"/>
    <col min="7" max="7" width="18.7265625" style="4" customWidth="1"/>
    <col min="8" max="16384" width="8.7265625" style="4"/>
  </cols>
  <sheetData>
    <row r="1" spans="1:7" ht="18.5" x14ac:dyDescent="0.45">
      <c r="A1" s="2" t="s">
        <v>64</v>
      </c>
    </row>
    <row r="2" spans="1:7" ht="16.5" thickBot="1" x14ac:dyDescent="0.45"/>
    <row r="3" spans="1:7" x14ac:dyDescent="0.4">
      <c r="A3" s="3" t="s">
        <v>65</v>
      </c>
      <c r="B3" s="4" t="s">
        <v>84</v>
      </c>
      <c r="D3" s="7">
        <v>5000</v>
      </c>
      <c r="F3" s="19" t="s">
        <v>60</v>
      </c>
      <c r="G3" s="20"/>
    </row>
    <row r="4" spans="1:7" x14ac:dyDescent="0.4">
      <c r="B4" s="4" t="s">
        <v>0</v>
      </c>
      <c r="D4" s="16">
        <v>-1000</v>
      </c>
      <c r="F4" s="5" t="s">
        <v>50</v>
      </c>
      <c r="G4" s="6">
        <v>5000</v>
      </c>
    </row>
    <row r="5" spans="1:7" x14ac:dyDescent="0.4">
      <c r="F5" s="5" t="s">
        <v>67</v>
      </c>
      <c r="G5" s="6">
        <v>3300</v>
      </c>
    </row>
    <row r="6" spans="1:7" x14ac:dyDescent="0.4">
      <c r="F6" s="5" t="s">
        <v>57</v>
      </c>
      <c r="G6" s="21">
        <v>8300</v>
      </c>
    </row>
    <row r="7" spans="1:7" x14ac:dyDescent="0.4">
      <c r="A7" s="3" t="s">
        <v>30</v>
      </c>
      <c r="B7" s="4" t="s">
        <v>1</v>
      </c>
      <c r="D7" s="16">
        <v>-219.87</v>
      </c>
      <c r="F7" s="9"/>
      <c r="G7" s="10"/>
    </row>
    <row r="8" spans="1:7" x14ac:dyDescent="0.4">
      <c r="B8" s="4" t="s">
        <v>2</v>
      </c>
      <c r="D8" s="16">
        <v>-387</v>
      </c>
      <c r="F8" s="11" t="s">
        <v>62</v>
      </c>
      <c r="G8" s="12"/>
    </row>
    <row r="9" spans="1:7" x14ac:dyDescent="0.4">
      <c r="B9" s="4" t="s">
        <v>3</v>
      </c>
      <c r="D9" s="16">
        <v>-451.9</v>
      </c>
      <c r="F9" s="5" t="s">
        <v>30</v>
      </c>
      <c r="G9" s="6">
        <v>1530.47</v>
      </c>
    </row>
    <row r="10" spans="1:7" x14ac:dyDescent="0.4">
      <c r="B10" s="4" t="s">
        <v>10</v>
      </c>
      <c r="D10" s="16">
        <v>-596.70000000000005</v>
      </c>
      <c r="F10" s="5" t="s">
        <v>63</v>
      </c>
      <c r="G10" s="6">
        <v>1000</v>
      </c>
    </row>
    <row r="11" spans="1:7" x14ac:dyDescent="0.4">
      <c r="B11" s="4" t="s">
        <v>4</v>
      </c>
      <c r="D11" s="7">
        <v>125</v>
      </c>
      <c r="F11" s="5" t="s">
        <v>47</v>
      </c>
      <c r="G11" s="13">
        <f>G9+G10</f>
        <v>2530.4700000000003</v>
      </c>
    </row>
    <row r="12" spans="1:7" x14ac:dyDescent="0.4">
      <c r="B12" s="4" t="s">
        <v>47</v>
      </c>
      <c r="D12" s="18">
        <v>1530.47</v>
      </c>
      <c r="F12" s="9"/>
      <c r="G12" s="10"/>
    </row>
    <row r="13" spans="1:7" ht="16.5" thickBot="1" x14ac:dyDescent="0.45">
      <c r="F13" s="23" t="s">
        <v>77</v>
      </c>
      <c r="G13" s="24">
        <f>G6-G11</f>
        <v>5769.53</v>
      </c>
    </row>
    <row r="14" spans="1:7" x14ac:dyDescent="0.4">
      <c r="A14" s="3" t="s">
        <v>41</v>
      </c>
      <c r="B14" s="4" t="s">
        <v>5</v>
      </c>
      <c r="C14" s="4" t="s">
        <v>71</v>
      </c>
      <c r="D14" s="7">
        <v>1650</v>
      </c>
    </row>
    <row r="15" spans="1:7" x14ac:dyDescent="0.4">
      <c r="B15" s="4" t="s">
        <v>6</v>
      </c>
      <c r="C15" s="4" t="s">
        <v>71</v>
      </c>
      <c r="D15" s="7">
        <v>1650</v>
      </c>
    </row>
    <row r="16" spans="1:7" x14ac:dyDescent="0.4">
      <c r="B16" s="4" t="s">
        <v>61</v>
      </c>
      <c r="D16" s="18">
        <v>3300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526F-0470-4203-B3A4-492AA765376A}">
  <dimension ref="A1:H57"/>
  <sheetViews>
    <sheetView tabSelected="1" topLeftCell="A9" zoomScale="65" workbookViewId="0">
      <selection activeCell="L22" sqref="L22"/>
    </sheetView>
  </sheetViews>
  <sheetFormatPr defaultRowHeight="14.5" x14ac:dyDescent="0.35"/>
  <cols>
    <col min="1" max="1" width="31.08984375" style="1" customWidth="1"/>
    <col min="2" max="2" width="28.7265625" bestFit="1" customWidth="1"/>
    <col min="3" max="3" width="18.6328125" bestFit="1" customWidth="1"/>
    <col min="4" max="4" width="7.453125" bestFit="1" customWidth="1"/>
    <col min="5" max="5" width="8.6328125" customWidth="1"/>
    <col min="7" max="7" width="27.90625" bestFit="1" customWidth="1"/>
    <col min="8" max="8" width="12.81640625" bestFit="1" customWidth="1"/>
  </cols>
  <sheetData>
    <row r="1" spans="1:8" ht="18.5" x14ac:dyDescent="0.45">
      <c r="A1" s="2" t="s">
        <v>33</v>
      </c>
    </row>
    <row r="2" spans="1:8" ht="16.5" thickBot="1" x14ac:dyDescent="0.45">
      <c r="A2" s="3"/>
      <c r="B2" s="4"/>
      <c r="C2" s="4"/>
      <c r="D2" s="4"/>
      <c r="E2" s="4"/>
      <c r="F2" s="4"/>
      <c r="G2" s="4"/>
      <c r="H2" s="4"/>
    </row>
    <row r="3" spans="1:8" ht="32" x14ac:dyDescent="0.4">
      <c r="A3" s="25" t="s">
        <v>70</v>
      </c>
      <c r="B3" s="4" t="s">
        <v>69</v>
      </c>
      <c r="C3" s="4" t="s">
        <v>44</v>
      </c>
      <c r="D3" s="14">
        <v>23100</v>
      </c>
      <c r="E3" s="4"/>
      <c r="F3" s="4"/>
      <c r="G3" s="29" t="s">
        <v>73</v>
      </c>
      <c r="H3" s="26">
        <v>5759.53</v>
      </c>
    </row>
    <row r="4" spans="1:8" ht="16" x14ac:dyDescent="0.4">
      <c r="A4" s="25"/>
      <c r="B4" s="4"/>
      <c r="C4" s="4"/>
      <c r="D4" s="3"/>
      <c r="E4" s="4"/>
      <c r="F4" s="4"/>
      <c r="G4" s="30"/>
      <c r="H4" s="31"/>
    </row>
    <row r="5" spans="1:8" ht="16" x14ac:dyDescent="0.4">
      <c r="A5" s="3" t="s">
        <v>41</v>
      </c>
      <c r="B5" s="4" t="s">
        <v>9</v>
      </c>
      <c r="C5" s="4" t="s">
        <v>12</v>
      </c>
      <c r="D5" s="7">
        <f>25*78</f>
        <v>1950</v>
      </c>
      <c r="E5" s="4"/>
      <c r="F5" s="4"/>
      <c r="G5" s="32" t="s">
        <v>56</v>
      </c>
      <c r="H5" s="33"/>
    </row>
    <row r="6" spans="1:8" ht="16" x14ac:dyDescent="0.4">
      <c r="A6" s="3"/>
      <c r="B6" s="4" t="s">
        <v>11</v>
      </c>
      <c r="C6" s="4" t="s">
        <v>44</v>
      </c>
      <c r="D6" s="7">
        <v>1925</v>
      </c>
      <c r="E6" s="4"/>
      <c r="F6" s="4"/>
      <c r="G6" s="5" t="s">
        <v>50</v>
      </c>
      <c r="H6" s="6">
        <v>23100</v>
      </c>
    </row>
    <row r="7" spans="1:8" ht="16" x14ac:dyDescent="0.4">
      <c r="A7" s="3"/>
      <c r="B7" s="4" t="s">
        <v>20</v>
      </c>
      <c r="C7" s="8" t="s">
        <v>44</v>
      </c>
      <c r="D7" s="7">
        <v>1925</v>
      </c>
      <c r="E7" s="4"/>
      <c r="F7" s="4"/>
      <c r="G7" s="5" t="s">
        <v>68</v>
      </c>
      <c r="H7" s="6">
        <v>23125</v>
      </c>
    </row>
    <row r="8" spans="1:8" ht="16" x14ac:dyDescent="0.4">
      <c r="A8" s="3"/>
      <c r="B8" s="4" t="s">
        <v>21</v>
      </c>
      <c r="C8" s="8" t="s">
        <v>44</v>
      </c>
      <c r="D8" s="7">
        <v>1925</v>
      </c>
      <c r="E8" s="4"/>
      <c r="F8" s="4"/>
      <c r="G8" s="5" t="s">
        <v>57</v>
      </c>
      <c r="H8" s="22">
        <f>H6+H7</f>
        <v>46225</v>
      </c>
    </row>
    <row r="9" spans="1:8" ht="16" x14ac:dyDescent="0.4">
      <c r="A9" s="3"/>
      <c r="B9" s="4" t="s">
        <v>22</v>
      </c>
      <c r="C9" s="8" t="s">
        <v>44</v>
      </c>
      <c r="D9" s="7">
        <v>1925</v>
      </c>
      <c r="E9" s="4"/>
      <c r="F9" s="4"/>
      <c r="G9" s="27"/>
      <c r="H9" s="28"/>
    </row>
    <row r="10" spans="1:8" ht="16" x14ac:dyDescent="0.4">
      <c r="A10" s="3"/>
      <c r="B10" s="4" t="s">
        <v>23</v>
      </c>
      <c r="C10" s="8" t="s">
        <v>44</v>
      </c>
      <c r="D10" s="7">
        <v>1925</v>
      </c>
      <c r="E10" s="4"/>
      <c r="F10" s="4"/>
      <c r="G10" s="11" t="s">
        <v>75</v>
      </c>
      <c r="H10" s="12"/>
    </row>
    <row r="11" spans="1:8" ht="16" x14ac:dyDescent="0.4">
      <c r="A11" s="3"/>
      <c r="B11" s="4" t="s">
        <v>24</v>
      </c>
      <c r="C11" s="8" t="s">
        <v>44</v>
      </c>
      <c r="D11" s="7">
        <v>1925</v>
      </c>
      <c r="E11" s="4"/>
      <c r="F11" s="4"/>
      <c r="G11" s="5" t="s">
        <v>76</v>
      </c>
      <c r="H11" s="6">
        <v>500</v>
      </c>
    </row>
    <row r="12" spans="1:8" ht="16" x14ac:dyDescent="0.4">
      <c r="A12" s="3"/>
      <c r="B12" s="4" t="s">
        <v>25</v>
      </c>
      <c r="C12" s="8" t="s">
        <v>44</v>
      </c>
      <c r="D12" s="7">
        <v>1925</v>
      </c>
      <c r="E12" s="4"/>
      <c r="F12" s="4"/>
      <c r="G12" s="37" t="s">
        <v>89</v>
      </c>
      <c r="H12" s="6">
        <v>410</v>
      </c>
    </row>
    <row r="13" spans="1:8" ht="16" x14ac:dyDescent="0.4">
      <c r="A13" s="3"/>
      <c r="B13" s="4" t="s">
        <v>26</v>
      </c>
      <c r="C13" s="8" t="s">
        <v>44</v>
      </c>
      <c r="D13" s="7">
        <v>1925</v>
      </c>
      <c r="E13" s="4"/>
      <c r="F13" s="4"/>
      <c r="G13" s="5" t="s">
        <v>59</v>
      </c>
      <c r="H13" s="6">
        <v>4989</v>
      </c>
    </row>
    <row r="14" spans="1:8" ht="16" x14ac:dyDescent="0.4">
      <c r="A14" s="3"/>
      <c r="B14" s="4" t="s">
        <v>27</v>
      </c>
      <c r="C14" s="8" t="s">
        <v>44</v>
      </c>
      <c r="D14" s="7">
        <v>1925</v>
      </c>
      <c r="E14" s="4"/>
      <c r="F14" s="4"/>
      <c r="G14" s="5" t="s">
        <v>51</v>
      </c>
      <c r="H14" s="6">
        <v>991.1</v>
      </c>
    </row>
    <row r="15" spans="1:8" ht="16" x14ac:dyDescent="0.4">
      <c r="A15" s="3"/>
      <c r="B15" s="4" t="s">
        <v>5</v>
      </c>
      <c r="C15" s="8" t="s">
        <v>44</v>
      </c>
      <c r="D15" s="7">
        <v>1925</v>
      </c>
      <c r="E15" s="4"/>
      <c r="F15" s="4"/>
      <c r="G15" s="5" t="s">
        <v>49</v>
      </c>
      <c r="H15" s="6">
        <v>2000</v>
      </c>
    </row>
    <row r="16" spans="1:8" ht="16" x14ac:dyDescent="0.4">
      <c r="A16" s="3"/>
      <c r="B16" s="4" t="s">
        <v>28</v>
      </c>
      <c r="C16" s="8" t="s">
        <v>44</v>
      </c>
      <c r="D16" s="7">
        <v>1925</v>
      </c>
      <c r="E16" s="4"/>
      <c r="F16" s="4"/>
      <c r="G16" s="5" t="s">
        <v>85</v>
      </c>
      <c r="H16" s="6">
        <v>1500</v>
      </c>
    </row>
    <row r="17" spans="1:8" ht="16" x14ac:dyDescent="0.4">
      <c r="A17" s="3"/>
      <c r="B17" s="4" t="s">
        <v>61</v>
      </c>
      <c r="C17" s="4"/>
      <c r="D17" s="14">
        <v>23125</v>
      </c>
      <c r="E17" s="4"/>
      <c r="F17" s="4"/>
      <c r="G17" s="5" t="s">
        <v>19</v>
      </c>
      <c r="H17" s="6">
        <v>1500</v>
      </c>
    </row>
    <row r="18" spans="1:8" ht="16" x14ac:dyDescent="0.4">
      <c r="A18" s="3"/>
      <c r="B18" s="4"/>
      <c r="C18" s="4"/>
      <c r="D18" s="3"/>
      <c r="E18" s="4"/>
      <c r="F18" s="4"/>
      <c r="G18" s="5" t="s">
        <v>58</v>
      </c>
      <c r="H18" s="6">
        <v>11000</v>
      </c>
    </row>
    <row r="19" spans="1:8" ht="16" x14ac:dyDescent="0.4">
      <c r="A19" s="3" t="s">
        <v>74</v>
      </c>
      <c r="B19" s="4" t="s">
        <v>78</v>
      </c>
      <c r="C19" s="4"/>
      <c r="D19" s="16">
        <v>500</v>
      </c>
      <c r="E19" s="4"/>
      <c r="F19" s="4"/>
      <c r="G19" s="5" t="s">
        <v>52</v>
      </c>
      <c r="H19" s="6">
        <v>7000</v>
      </c>
    </row>
    <row r="20" spans="1:8" ht="16" x14ac:dyDescent="0.4">
      <c r="A20" s="3"/>
      <c r="B20" s="4"/>
      <c r="C20" s="4"/>
      <c r="D20" s="36"/>
      <c r="E20" s="4"/>
      <c r="F20" s="4"/>
      <c r="G20" s="5" t="s">
        <v>53</v>
      </c>
      <c r="H20" s="6">
        <v>4500</v>
      </c>
    </row>
    <row r="21" spans="1:8" ht="16" x14ac:dyDescent="0.4">
      <c r="A21" s="3" t="s">
        <v>86</v>
      </c>
      <c r="B21" s="4" t="s">
        <v>87</v>
      </c>
      <c r="C21" s="4"/>
      <c r="D21" s="16">
        <v>410</v>
      </c>
      <c r="E21" s="4"/>
      <c r="F21" s="4"/>
      <c r="G21" s="5" t="s">
        <v>30</v>
      </c>
      <c r="H21" s="6">
        <v>1700</v>
      </c>
    </row>
    <row r="22" spans="1:8" ht="16" x14ac:dyDescent="0.4">
      <c r="A22" s="3"/>
      <c r="B22" s="4"/>
      <c r="C22" s="4"/>
      <c r="D22" s="4"/>
      <c r="E22" s="4"/>
      <c r="F22" s="4"/>
      <c r="G22" s="34" t="s">
        <v>83</v>
      </c>
      <c r="H22" s="35">
        <v>11000</v>
      </c>
    </row>
    <row r="23" spans="1:8" ht="16" x14ac:dyDescent="0.4">
      <c r="A23" s="3" t="s">
        <v>32</v>
      </c>
      <c r="B23" s="4"/>
      <c r="C23" s="4"/>
      <c r="D23" s="4"/>
      <c r="E23" s="4"/>
      <c r="F23" s="4"/>
      <c r="G23" s="5" t="s">
        <v>47</v>
      </c>
      <c r="H23" s="13">
        <f>SUM(H11:H22)</f>
        <v>47090.1</v>
      </c>
    </row>
    <row r="24" spans="1:8" ht="16" x14ac:dyDescent="0.4">
      <c r="A24" s="3" t="s">
        <v>59</v>
      </c>
      <c r="B24" s="4" t="s">
        <v>7</v>
      </c>
      <c r="C24" s="4" t="s">
        <v>8</v>
      </c>
      <c r="D24" s="15">
        <f>-(85*34)</f>
        <v>-2890</v>
      </c>
      <c r="E24" s="4"/>
      <c r="F24" s="4"/>
      <c r="G24" s="27"/>
      <c r="H24" s="28"/>
    </row>
    <row r="25" spans="1:8" ht="16" x14ac:dyDescent="0.4">
      <c r="A25" s="3"/>
      <c r="B25" s="4" t="s">
        <v>7</v>
      </c>
      <c r="C25" s="4" t="s">
        <v>13</v>
      </c>
      <c r="D25" s="15">
        <f>-(80*7)</f>
        <v>-560</v>
      </c>
      <c r="E25" s="4"/>
      <c r="F25" s="4"/>
      <c r="G25" s="5" t="s">
        <v>80</v>
      </c>
      <c r="H25" s="6">
        <v>0</v>
      </c>
    </row>
    <row r="26" spans="1:8" ht="16" x14ac:dyDescent="0.4">
      <c r="A26" s="3"/>
      <c r="B26" s="4" t="s">
        <v>14</v>
      </c>
      <c r="C26" s="4" t="s">
        <v>15</v>
      </c>
      <c r="D26" s="15">
        <f>-19*4</f>
        <v>-76</v>
      </c>
      <c r="E26" s="4"/>
      <c r="F26" s="4"/>
      <c r="G26" s="5" t="s">
        <v>81</v>
      </c>
      <c r="H26" s="6">
        <v>0</v>
      </c>
    </row>
    <row r="27" spans="1:8" ht="16" x14ac:dyDescent="0.4">
      <c r="A27" s="3"/>
      <c r="B27" s="4" t="s">
        <v>40</v>
      </c>
      <c r="C27" s="4"/>
      <c r="D27" s="16">
        <v>-1443</v>
      </c>
      <c r="E27" s="4"/>
      <c r="F27" s="4"/>
      <c r="G27" s="27"/>
      <c r="H27" s="28"/>
    </row>
    <row r="28" spans="1:8" ht="16.5" thickBot="1" x14ac:dyDescent="0.45">
      <c r="A28" s="3"/>
      <c r="B28" s="4" t="s">
        <v>39</v>
      </c>
      <c r="C28" s="4"/>
      <c r="D28" s="16">
        <v>-20</v>
      </c>
      <c r="E28" s="4"/>
      <c r="F28" s="4"/>
      <c r="G28" s="23" t="s">
        <v>72</v>
      </c>
      <c r="H28" s="24">
        <f>H3+H8-H23</f>
        <v>4894.43</v>
      </c>
    </row>
    <row r="29" spans="1:8" ht="16" x14ac:dyDescent="0.4">
      <c r="A29" s="3"/>
      <c r="B29" s="4" t="s">
        <v>16</v>
      </c>
      <c r="C29" s="4"/>
      <c r="D29" s="17">
        <v>4804</v>
      </c>
      <c r="E29" s="4"/>
      <c r="F29" s="4"/>
    </row>
    <row r="30" spans="1:8" ht="16" x14ac:dyDescent="0.4">
      <c r="A30" s="3"/>
      <c r="B30" s="4" t="s">
        <v>17</v>
      </c>
      <c r="C30" s="4"/>
      <c r="D30" s="16">
        <v>-8330</v>
      </c>
      <c r="E30" s="4"/>
      <c r="F30" s="4"/>
      <c r="G30" s="4"/>
      <c r="H30" s="4"/>
    </row>
    <row r="31" spans="1:8" ht="16" x14ac:dyDescent="0.4">
      <c r="A31" s="3"/>
      <c r="B31" s="4" t="s">
        <v>47</v>
      </c>
      <c r="C31" s="4"/>
      <c r="D31" s="18">
        <v>4989</v>
      </c>
      <c r="E31" s="4"/>
      <c r="F31" s="4"/>
      <c r="G31" s="4"/>
      <c r="H31" s="4"/>
    </row>
    <row r="32" spans="1:8" ht="16" x14ac:dyDescent="0.4">
      <c r="A32" s="3"/>
      <c r="B32" s="4"/>
      <c r="C32" s="4"/>
      <c r="D32" s="4"/>
      <c r="E32" s="4"/>
      <c r="F32" s="4"/>
      <c r="G32" s="4"/>
      <c r="H32" s="4"/>
    </row>
    <row r="33" spans="1:8" ht="16" x14ac:dyDescent="0.4">
      <c r="A33" s="3" t="s">
        <v>18</v>
      </c>
      <c r="B33" s="4" t="s">
        <v>38</v>
      </c>
      <c r="C33" s="4"/>
      <c r="D33" s="16">
        <v>357.95</v>
      </c>
      <c r="E33" s="4"/>
      <c r="F33" s="4"/>
      <c r="G33" s="4"/>
      <c r="H33" s="4"/>
    </row>
    <row r="34" spans="1:8" ht="16" x14ac:dyDescent="0.4">
      <c r="A34" s="3"/>
      <c r="B34" s="4" t="s">
        <v>35</v>
      </c>
      <c r="C34" s="4"/>
      <c r="D34" s="16">
        <v>76.349999999999994</v>
      </c>
      <c r="E34" s="4"/>
      <c r="F34" s="4"/>
      <c r="G34" s="4"/>
      <c r="H34" s="4"/>
    </row>
    <row r="35" spans="1:8" ht="16" x14ac:dyDescent="0.4">
      <c r="A35" s="3"/>
      <c r="B35" s="4" t="s">
        <v>36</v>
      </c>
      <c r="C35" s="4"/>
      <c r="D35" s="16">
        <v>256.8</v>
      </c>
      <c r="E35" s="4"/>
      <c r="F35" s="4"/>
      <c r="G35" s="4"/>
      <c r="H35" s="4"/>
    </row>
    <row r="36" spans="1:8" ht="16" x14ac:dyDescent="0.4">
      <c r="A36" s="3"/>
      <c r="B36" s="4" t="s">
        <v>37</v>
      </c>
      <c r="C36" s="4"/>
      <c r="D36" s="16">
        <v>300</v>
      </c>
      <c r="E36" s="4"/>
      <c r="F36" s="4"/>
      <c r="G36" s="4"/>
      <c r="H36" s="4"/>
    </row>
    <row r="37" spans="1:8" ht="16" x14ac:dyDescent="0.4">
      <c r="A37" s="3"/>
      <c r="B37" s="4" t="s">
        <v>47</v>
      </c>
      <c r="C37" s="4"/>
      <c r="D37" s="18">
        <f>SUM(D33:D36)</f>
        <v>991.09999999999991</v>
      </c>
      <c r="E37" s="4"/>
      <c r="F37" s="4"/>
      <c r="G37" s="4"/>
      <c r="H37" s="4"/>
    </row>
    <row r="38" spans="1:8" ht="16" x14ac:dyDescent="0.4">
      <c r="A38" s="3"/>
      <c r="B38" s="4"/>
      <c r="C38" s="4"/>
      <c r="D38" s="4"/>
      <c r="E38" s="4"/>
      <c r="F38" s="4"/>
      <c r="G38" s="4"/>
      <c r="H38" s="4"/>
    </row>
    <row r="39" spans="1:8" ht="16" x14ac:dyDescent="0.4">
      <c r="A39" s="3" t="s">
        <v>49</v>
      </c>
      <c r="B39" s="4" t="s">
        <v>34</v>
      </c>
      <c r="C39" s="4"/>
      <c r="D39" s="16">
        <v>800</v>
      </c>
      <c r="E39" s="4"/>
      <c r="F39" s="4"/>
      <c r="G39" s="4"/>
      <c r="H39" s="4"/>
    </row>
    <row r="40" spans="1:8" ht="16" x14ac:dyDescent="0.4">
      <c r="A40" s="3"/>
      <c r="B40" s="4" t="s">
        <v>31</v>
      </c>
      <c r="C40" s="4"/>
      <c r="D40" s="16">
        <v>800</v>
      </c>
      <c r="E40" s="4"/>
      <c r="F40" s="4"/>
      <c r="G40" s="4"/>
      <c r="H40" s="4"/>
    </row>
    <row r="41" spans="1:8" ht="16" x14ac:dyDescent="0.4">
      <c r="A41" s="3"/>
      <c r="B41" s="4" t="s">
        <v>90</v>
      </c>
      <c r="C41" s="4"/>
      <c r="D41" s="16">
        <v>400</v>
      </c>
      <c r="E41" s="4"/>
      <c r="F41" s="4"/>
      <c r="G41" s="4"/>
      <c r="H41" s="4"/>
    </row>
    <row r="42" spans="1:8" ht="16" x14ac:dyDescent="0.4">
      <c r="A42" s="3"/>
      <c r="B42" s="4" t="s">
        <v>48</v>
      </c>
      <c r="C42" s="4"/>
      <c r="D42" s="18">
        <v>2000</v>
      </c>
      <c r="E42" s="4" t="s">
        <v>42</v>
      </c>
      <c r="F42" s="4"/>
      <c r="G42" s="4"/>
      <c r="H42" s="4"/>
    </row>
    <row r="43" spans="1:8" ht="16" x14ac:dyDescent="0.4">
      <c r="A43" s="3"/>
      <c r="B43" s="4"/>
      <c r="C43" s="4"/>
      <c r="D43" s="4"/>
      <c r="E43" s="4"/>
      <c r="F43" s="4"/>
      <c r="G43" s="4"/>
      <c r="H43" s="4"/>
    </row>
    <row r="44" spans="1:8" ht="16" x14ac:dyDescent="0.4">
      <c r="A44" s="3" t="s">
        <v>19</v>
      </c>
      <c r="B44" s="4" t="s">
        <v>43</v>
      </c>
      <c r="C44" s="4"/>
      <c r="D44" s="18">
        <v>1500</v>
      </c>
      <c r="E44" s="4" t="s">
        <v>42</v>
      </c>
      <c r="F44" s="4"/>
      <c r="G44" s="4"/>
      <c r="H44" s="4"/>
    </row>
    <row r="45" spans="1:8" ht="16" x14ac:dyDescent="0.4">
      <c r="A45" s="3"/>
      <c r="B45" s="4"/>
      <c r="C45" s="4"/>
      <c r="D45" s="4"/>
      <c r="E45" s="4"/>
      <c r="F45" s="4"/>
      <c r="G45" s="4"/>
      <c r="H45" s="4"/>
    </row>
    <row r="46" spans="1:8" ht="16" x14ac:dyDescent="0.4">
      <c r="A46" s="3" t="s">
        <v>85</v>
      </c>
      <c r="B46" s="4" t="s">
        <v>88</v>
      </c>
      <c r="C46" s="4"/>
      <c r="D46" s="18">
        <v>1500</v>
      </c>
      <c r="E46" s="4" t="s">
        <v>42</v>
      </c>
      <c r="F46" s="4"/>
      <c r="G46" s="4"/>
      <c r="H46" s="4"/>
    </row>
    <row r="47" spans="1:8" ht="16" x14ac:dyDescent="0.4">
      <c r="A47" s="3"/>
      <c r="B47" s="4"/>
      <c r="C47" s="4"/>
      <c r="D47" s="4"/>
      <c r="E47" s="4"/>
      <c r="F47" s="4"/>
      <c r="G47" s="4"/>
      <c r="H47" s="4"/>
    </row>
    <row r="48" spans="1:8" ht="16" x14ac:dyDescent="0.4">
      <c r="A48" s="3" t="s">
        <v>45</v>
      </c>
      <c r="B48" s="4" t="s">
        <v>79</v>
      </c>
      <c r="C48" s="4"/>
      <c r="D48" s="18">
        <v>11000</v>
      </c>
      <c r="E48" s="4" t="s">
        <v>42</v>
      </c>
      <c r="F48" s="4"/>
      <c r="G48" s="4"/>
      <c r="H48" s="4"/>
    </row>
    <row r="49" spans="1:8" ht="16" x14ac:dyDescent="0.4">
      <c r="A49" s="3"/>
      <c r="B49" s="4"/>
      <c r="C49" s="4"/>
      <c r="D49" s="4"/>
      <c r="E49" s="4"/>
      <c r="F49" s="4"/>
      <c r="G49" s="4"/>
      <c r="H49" s="4"/>
    </row>
    <row r="50" spans="1:8" ht="16" x14ac:dyDescent="0.4">
      <c r="A50" s="3" t="s">
        <v>66</v>
      </c>
      <c r="B50" s="4" t="s">
        <v>46</v>
      </c>
      <c r="C50" s="4"/>
      <c r="D50" s="18">
        <v>7000</v>
      </c>
      <c r="E50" s="4" t="s">
        <v>42</v>
      </c>
      <c r="F50" s="4"/>
      <c r="G50" s="4"/>
      <c r="H50" s="4"/>
    </row>
    <row r="51" spans="1:8" ht="16" x14ac:dyDescent="0.4">
      <c r="A51" s="3"/>
      <c r="B51" s="4"/>
      <c r="C51" s="4"/>
      <c r="D51" s="4"/>
      <c r="E51" s="4"/>
      <c r="F51" s="4"/>
      <c r="G51" s="4"/>
      <c r="H51" s="4"/>
    </row>
    <row r="52" spans="1:8" ht="16" x14ac:dyDescent="0.4">
      <c r="A52" s="3" t="s">
        <v>29</v>
      </c>
      <c r="B52" s="4" t="s">
        <v>55</v>
      </c>
      <c r="C52" s="4"/>
      <c r="D52" s="18">
        <v>4500</v>
      </c>
      <c r="E52" s="4" t="s">
        <v>42</v>
      </c>
      <c r="F52" s="4"/>
      <c r="G52" s="4"/>
      <c r="H52" s="4"/>
    </row>
    <row r="53" spans="1:8" ht="16" x14ac:dyDescent="0.4">
      <c r="A53" s="3"/>
      <c r="B53" s="4"/>
      <c r="C53" s="4"/>
      <c r="D53" s="4"/>
      <c r="E53" s="4"/>
      <c r="F53" s="4"/>
      <c r="G53" s="4"/>
      <c r="H53" s="4"/>
    </row>
    <row r="54" spans="1:8" ht="16" x14ac:dyDescent="0.4">
      <c r="A54" s="3" t="s">
        <v>30</v>
      </c>
      <c r="B54" s="4" t="s">
        <v>54</v>
      </c>
      <c r="C54" s="4"/>
      <c r="D54" s="18">
        <v>1700</v>
      </c>
      <c r="E54" s="4" t="s">
        <v>42</v>
      </c>
      <c r="F54" s="4"/>
      <c r="G54" s="4"/>
      <c r="H54" s="4"/>
    </row>
    <row r="55" spans="1:8" ht="16" x14ac:dyDescent="0.4">
      <c r="F55" s="4"/>
      <c r="G55" s="4"/>
      <c r="H55" s="4"/>
    </row>
    <row r="56" spans="1:8" ht="16" x14ac:dyDescent="0.4">
      <c r="A56" s="3" t="s">
        <v>82</v>
      </c>
      <c r="B56" s="4" t="s">
        <v>79</v>
      </c>
      <c r="D56" s="18">
        <v>11000</v>
      </c>
      <c r="E56" s="4" t="s">
        <v>42</v>
      </c>
      <c r="F56" s="4"/>
      <c r="G56" s="4"/>
      <c r="H56" s="4"/>
    </row>
    <row r="57" spans="1:8" ht="16" x14ac:dyDescent="0.4">
      <c r="F57" s="4"/>
      <c r="G57" s="4"/>
      <c r="H57" s="4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6565D21865E646A1D0A8689B8F7169" ma:contentTypeVersion="8" ma:contentTypeDescription="Opret et nyt dokument." ma:contentTypeScope="" ma:versionID="a540be5be09eed0917b23e7e15824285">
  <xsd:schema xmlns:xsd="http://www.w3.org/2001/XMLSchema" xmlns:xs="http://www.w3.org/2001/XMLSchema" xmlns:p="http://schemas.microsoft.com/office/2006/metadata/properties" xmlns:ns2="872a4036-307a-439b-8776-1f4df3f4a159" targetNamespace="http://schemas.microsoft.com/office/2006/metadata/properties" ma:root="true" ma:fieldsID="abf9377a8222bcc4fc82dbe89866b75d" ns2:_="">
    <xsd:import namespace="872a4036-307a-439b-8776-1f4df3f4a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a4036-307a-439b-8776-1f4df3f4a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F20BE-9929-4907-84AF-959EC4E935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51B44-631D-400D-8AFD-01C7DA9EFB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4524B-E728-4CBE-8171-269607A9A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2a4036-307a-439b-8776-1f4df3f4a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Regnskab 2024</vt:lpstr>
      <vt:lpstr>Budget 2025</vt:lpstr>
    </vt:vector>
  </TitlesOfParts>
  <Manager/>
  <Company>Aarhus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Settepani</dc:creator>
  <cp:keywords/>
  <dc:description/>
  <cp:lastModifiedBy>Giulia Soffiantini</cp:lastModifiedBy>
  <cp:revision/>
  <dcterms:created xsi:type="dcterms:W3CDTF">2024-12-03T10:37:20Z</dcterms:created>
  <dcterms:modified xsi:type="dcterms:W3CDTF">2025-03-11T13:15:04Z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0x010100376565D21865E646A1D0A8689B8F7169</vt:lpwstr>
  </property>
</Properties>
</file>